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ASUS VIVOBOOK\Documents\AÑO 2022\PLAN OPERATIVO 2022\"/>
    </mc:Choice>
  </mc:AlternateContent>
  <xr:revisionPtr revIDLastSave="0" documentId="8_{ECC019F6-6680-4E5A-974E-133853780C4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JE 1. EXCELENCIA ACAD." sheetId="3" r:id="rId1"/>
    <sheet name="EJE 2. COMPROMISO SOCIAL" sheetId="5" r:id="rId2"/>
    <sheet name="EJE 3. MODERNIZACIÓN ADMINISTRA" sheetId="1" r:id="rId3"/>
    <sheet name="EJE 4. MODERNIZACIÓN INFRAESTRU" sheetId="2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G10" i="2"/>
  <c r="D10" i="2"/>
  <c r="E10" i="1"/>
  <c r="F10" i="1"/>
  <c r="G10" i="1"/>
  <c r="D10" i="1"/>
  <c r="E10" i="5"/>
  <c r="F10" i="5"/>
  <c r="G10" i="5"/>
  <c r="D10" i="5"/>
  <c r="D8" i="3"/>
  <c r="F8" i="3"/>
  <c r="G8" i="3"/>
  <c r="E8" i="3"/>
  <c r="N11" i="1"/>
  <c r="M11" i="1"/>
  <c r="L11" i="1"/>
  <c r="K11" i="1"/>
  <c r="K10" i="1"/>
  <c r="N12" i="2"/>
  <c r="M12" i="2"/>
  <c r="L12" i="2"/>
  <c r="K12" i="2"/>
  <c r="N13" i="2"/>
  <c r="M13" i="2"/>
  <c r="L13" i="2"/>
  <c r="K13" i="2"/>
  <c r="N10" i="2"/>
  <c r="M10" i="2"/>
  <c r="L10" i="2"/>
  <c r="K10" i="2"/>
  <c r="N10" i="1"/>
  <c r="M10" i="1"/>
  <c r="L10" i="1"/>
  <c r="N14" i="5"/>
  <c r="M14" i="5"/>
  <c r="L14" i="5"/>
  <c r="K14" i="5"/>
  <c r="N13" i="5"/>
  <c r="M13" i="5"/>
  <c r="L13" i="5"/>
  <c r="K13" i="5"/>
  <c r="N12" i="5"/>
  <c r="M12" i="5"/>
  <c r="L12" i="5"/>
  <c r="K12" i="5"/>
  <c r="N11" i="5"/>
  <c r="M11" i="5"/>
  <c r="L11" i="5"/>
  <c r="K11" i="5"/>
  <c r="N10" i="5"/>
  <c r="M10" i="5"/>
  <c r="L10" i="5"/>
  <c r="K10" i="5"/>
  <c r="N16" i="3"/>
  <c r="M16" i="3"/>
  <c r="L16" i="3"/>
  <c r="K16" i="3"/>
  <c r="N15" i="3"/>
  <c r="M15" i="3"/>
  <c r="L15" i="3"/>
  <c r="K15" i="3"/>
  <c r="N14" i="3"/>
  <c r="M14" i="3"/>
  <c r="L14" i="3"/>
  <c r="K14" i="3"/>
  <c r="N13" i="3"/>
  <c r="M13" i="3"/>
  <c r="L13" i="3"/>
  <c r="K13" i="3"/>
  <c r="N12" i="3"/>
  <c r="M12" i="3"/>
  <c r="L12" i="3"/>
  <c r="K12" i="3"/>
  <c r="N11" i="3"/>
  <c r="M11" i="3"/>
  <c r="L11" i="3"/>
  <c r="K11" i="3"/>
  <c r="K10" i="3"/>
  <c r="K8" i="3"/>
  <c r="L10" i="3"/>
  <c r="M10" i="3"/>
  <c r="N10" i="3"/>
  <c r="N8" i="3"/>
  <c r="M8" i="3" l="1"/>
  <c r="L8" i="3"/>
</calcChain>
</file>

<file path=xl/sharedStrings.xml><?xml version="1.0" encoding="utf-8"?>
<sst xmlns="http://schemas.openxmlformats.org/spreadsheetml/2006/main" count="237" uniqueCount="147">
  <si>
    <t>EJE DE POLITICA</t>
  </si>
  <si>
    <t>OBJETIVO</t>
  </si>
  <si>
    <t xml:space="preserve">META </t>
  </si>
  <si>
    <t>META DE IMPACTO</t>
  </si>
  <si>
    <t xml:space="preserve">INDICADOR </t>
  </si>
  <si>
    <t>LINEA BASE</t>
  </si>
  <si>
    <t xml:space="preserve">PROGRAMA </t>
  </si>
  <si>
    <t>PROYECTO</t>
  </si>
  <si>
    <t>MATRIZ PLAN DE DESARROLLO</t>
  </si>
  <si>
    <t>Código: PI-P01-F03</t>
  </si>
  <si>
    <t>PROCEDIMIENTO SISTEMA DE PLANIFICACIÓN INSTITUCIONAL</t>
  </si>
  <si>
    <t>Página X de X</t>
  </si>
  <si>
    <t>Fecha Aprobación:
01-06-2017</t>
  </si>
  <si>
    <t>Versión: 02</t>
  </si>
  <si>
    <t>META DE RESULTADO</t>
  </si>
  <si>
    <t>META DE PRODUCTO</t>
  </si>
  <si>
    <t>Fortalecer la revista B33 de Arquitectura</t>
  </si>
  <si>
    <t>Fortalecimiento de las publicaciones de la Unidad Academica.</t>
  </si>
  <si>
    <t>Números publicados</t>
  </si>
  <si>
    <t xml:space="preserve"> Fortalecimiento de la cultura investigativa </t>
  </si>
  <si>
    <t>Número de eventos</t>
  </si>
  <si>
    <t>Participar en eventos cientificos con semilleros de investigación</t>
  </si>
  <si>
    <t xml:space="preserve">Número de eventos </t>
  </si>
  <si>
    <t>Eventos de arquitectura  y ciudad</t>
  </si>
  <si>
    <t>Vinculación con las asociaciones, gremios y sector productivo</t>
  </si>
  <si>
    <t>Evento realizado</t>
  </si>
  <si>
    <t>Fortalecer el Simposio Internacional en Estudios de Arquitectura y Ciudad</t>
  </si>
  <si>
    <t>Reconocimiento a la Excelencia</t>
  </si>
  <si>
    <t>Modernización Curricular</t>
  </si>
  <si>
    <t>Actualización curricular</t>
  </si>
  <si>
    <t>Actualizar los curriculos  de los programas academicos, según lineamientos nacionales e institucionales.</t>
  </si>
  <si>
    <t>Número de curriculos actualizados</t>
  </si>
  <si>
    <t>Ampliación de la oferta  academica</t>
  </si>
  <si>
    <t xml:space="preserve">Número de Programas  </t>
  </si>
  <si>
    <t>Presentar nuevos programas academicos</t>
  </si>
  <si>
    <t>Programas Academicos</t>
  </si>
  <si>
    <t xml:space="preserve">Acreditación de programas académicos
</t>
  </si>
  <si>
    <t>Número de programas acreditados</t>
  </si>
  <si>
    <t>Desarrollo de la Docencia</t>
  </si>
  <si>
    <t>Fortalecimiento de la formación docente</t>
  </si>
  <si>
    <t>Número de profesores capacitados por evento</t>
  </si>
  <si>
    <t xml:space="preserve">Desarrollar eventos de capacitación a docentes de planta y catedra en Estrategias Pedagógicas y Currículo </t>
  </si>
  <si>
    <t xml:space="preserve">Número de profesores capacitados </t>
  </si>
  <si>
    <t>Actualizar a los docentes de planta y catedráticos en los diplomados ofertados por la facultad.</t>
  </si>
  <si>
    <t>Definir e implementar estrategias para incentivar y apoyar  la producción intelectual de docentes  y estudiantes de la facultad.</t>
  </si>
  <si>
    <t>Número de productos apoyados</t>
  </si>
  <si>
    <t>EXCELENCIA ACADEMICA</t>
  </si>
  <si>
    <t>Fortalecer la producción academica de la Facultad</t>
  </si>
  <si>
    <t>Fortalecer la cultura investigativa de la unidad académica</t>
  </si>
  <si>
    <t>Porcentaje de producciones intelectuales</t>
  </si>
  <si>
    <t>Fortalecer las condiciones de excelencia de la Facultad a través del crecimiento y consolidación de su producción académica</t>
  </si>
  <si>
    <t>Unidad académica fortalecida</t>
  </si>
  <si>
    <t>PRUEBAS SABER</t>
  </si>
  <si>
    <t>PLANIFICACIÓN Y GESTIÓN SUSTENTABLE DEL CAMPUS UNIVERSITARIO</t>
  </si>
  <si>
    <t>Fomentar el compromiso ambiental en estudiantes y profesores de la Facultad</t>
  </si>
  <si>
    <t>Incluir la cátedra ambiental en los bancos de electivas de los programas académicos</t>
  </si>
  <si>
    <t>CÁTEDRA AMBIENTAL</t>
  </si>
  <si>
    <t>COMPROMISO SOCIAL</t>
  </si>
  <si>
    <t>BIENESTAR UNIVERSITARIO</t>
  </si>
  <si>
    <t>PERMANENCIA Y GRADUACIÓN ESTUDIANTIL</t>
  </si>
  <si>
    <t>Consolidar la permanecia de los estudiantes de la Facultad</t>
  </si>
  <si>
    <t>Estudio de deserción de los programas académicos de pregrado y posgrado</t>
  </si>
  <si>
    <t>REGIONALIZACIÓN</t>
  </si>
  <si>
    <t>Participación en ACFA</t>
  </si>
  <si>
    <t>APROPIACIÓN SOCIAL DEL CONOCIMIENTO</t>
  </si>
  <si>
    <t>Fomentar el pensamiento cientifico y critico de los estudiantes</t>
  </si>
  <si>
    <t>Medición de las pruebas Saber pro y T y T de los estudiantes de la Facultad</t>
  </si>
  <si>
    <t>GRADUADOS</t>
  </si>
  <si>
    <t>FORTALECIMIENTO DE VÍNCULOS CON LOS GRADUADOS</t>
  </si>
  <si>
    <t xml:space="preserve">Mejorar el seguimiento y acompañamiento a los profesionales graduados de la Facultad </t>
  </si>
  <si>
    <t>SEGUIMIENTO A GRADUADOS UT</t>
  </si>
  <si>
    <t xml:space="preserve">Número de diplomados o  de educación continuada para los graduados </t>
  </si>
  <si>
    <t xml:space="preserve"> Diagnóstico de la situación actual y la inserción laboral de los graduados de la UT</t>
  </si>
  <si>
    <t>Fortalecer el compromiso social y ambiental de la Facultad a través de programas de bienestar universitario</t>
  </si>
  <si>
    <t>Excelencia</t>
  </si>
  <si>
    <t>Relación con el sector productivo</t>
  </si>
  <si>
    <t>N° de convenios realizados</t>
  </si>
  <si>
    <t xml:space="preserve"> Fortalecer las relaciones establecidas con las asociaciones y gremios locales para seguir vinculando los productos de formación, investigación y proyección social con el entorno laboral.</t>
  </si>
  <si>
    <t>MODERNIZACIÓN ADMINISTRATIVA</t>
  </si>
  <si>
    <t>MODELO INTEGRADO DE PLANEACIÓN Y GESTIÓN</t>
  </si>
  <si>
    <t>Gestiónar y apoyar a todos los actores de la unidad academica.</t>
  </si>
  <si>
    <t>N° Ciclo de Charlas con la de facultad Estudiantes+Profesores+Directivos  Facultad</t>
  </si>
  <si>
    <t>Mejorar la relación con los usuarios y optimizar los procesos administrativos.</t>
  </si>
  <si>
    <t>N° de Seminario-Taller en optimización de procesos académico administrativos de la unidad académica</t>
  </si>
  <si>
    <t>Codificación digital de la Cartografía de Intervención Social de la Facultad a través de la Proyección Social</t>
  </si>
  <si>
    <t>Fomentar una política de transferencia y desarrollo tecnológico a través de los convenios académicos con instituciones nacionales e internacionales</t>
  </si>
  <si>
    <t>Unidad académica- administrativa fortalecida</t>
  </si>
  <si>
    <t>MODERNIZACIÓN DE INFRAESTRUCTURA</t>
  </si>
  <si>
    <t>ORDENACIÓN Y PROYECCIÓN DEL CAMPUS UNIVERSITARIO</t>
  </si>
  <si>
    <t>Adecuar la infraestructura física del campus universitario</t>
  </si>
  <si>
    <t>Número de proyectos de infraestrutura presentados</t>
  </si>
  <si>
    <t>Fortalecer la participación de los estudiantes en proyectos de adecuación y arquitectura  para la Universidad.</t>
  </si>
  <si>
    <t>Número de proyectos presentados por los estudiantes</t>
  </si>
  <si>
    <t>Adecuar el laboratorio de Construcción y prototipado</t>
  </si>
  <si>
    <t>Adecuación del laboratorio</t>
  </si>
  <si>
    <t>Mejorar y adquirir equipos destinados para el area de Topografía</t>
  </si>
  <si>
    <t>Gestionar la consecusión de recursos mediante acciones académico - administrativas de impacto positivo</t>
  </si>
  <si>
    <t>Fomentar la participación activa en el ordenamiento y proyección del campus a través de ejercicios de asignatura integrados a proyectos de investigación y proyección social.</t>
  </si>
  <si>
    <t>Infraestructura fortalecida</t>
  </si>
  <si>
    <t xml:space="preserve">Plan estrategico de mejora del campus universitario </t>
  </si>
  <si>
    <t>Nuevos equipos y mantenimiento para los mismos.</t>
  </si>
  <si>
    <t>Entrega de la biblioteca de la Facultad</t>
  </si>
  <si>
    <t>Porcentaje de trabajos de investigación y participación en semilleros</t>
  </si>
  <si>
    <t>Incentivar los eventos internacionales de la unidad academica</t>
  </si>
  <si>
    <t>Porcentaje de eventos internacionales</t>
  </si>
  <si>
    <t>Fomentar la excelencia academica en los estudiantes de la Facultad</t>
  </si>
  <si>
    <t>Incrementar los eventos donde se reconozca y exalte la labor academica</t>
  </si>
  <si>
    <t>Modernizar los curriculos de los programas de la Facultad</t>
  </si>
  <si>
    <t>Curriculos modernizados</t>
  </si>
  <si>
    <t>Ampliar la oferta academica</t>
  </si>
  <si>
    <t>Programas ofertados</t>
  </si>
  <si>
    <t xml:space="preserve"> Presentar   programa academico para la acreditación de Alta Calidad.</t>
  </si>
  <si>
    <t>Fomentar la acreditación de alta calidad</t>
  </si>
  <si>
    <t>Número de programas presentado para la acreditación.</t>
  </si>
  <si>
    <t>Fomentar la formación docente mediante la actualización en diferentes áreas</t>
  </si>
  <si>
    <t>Porcentaje de Profesores capacitados</t>
  </si>
  <si>
    <r>
      <t xml:space="preserve"> Estimular las dinámicas académicas internas a través de los </t>
    </r>
    <r>
      <rPr>
        <i/>
        <sz val="10"/>
        <color theme="1"/>
        <rFont val="Arial"/>
        <family val="2"/>
      </rPr>
      <t>Premios a la Excelencia</t>
    </r>
    <r>
      <rPr>
        <sz val="10"/>
        <color theme="1"/>
        <rFont val="Arial"/>
        <family val="2"/>
      </rPr>
      <t xml:space="preserve"> en los programas de pregrado y posgrado de la facultad.</t>
    </r>
  </si>
  <si>
    <t>Internacionalización</t>
  </si>
  <si>
    <t>Investigación</t>
  </si>
  <si>
    <t>Publicaciones</t>
  </si>
  <si>
    <t>Incentivar el compromiso ambiental</t>
  </si>
  <si>
    <t>Número de programas acádemicos que incentiven el compromiso ambiental</t>
  </si>
  <si>
    <t>Consolidar la permanecia de los estudiantes</t>
  </si>
  <si>
    <t>Número de estudiantes que continuan en su formación academica</t>
  </si>
  <si>
    <t>Consolidar estrategias de articulación entre las agendas de regionalización de entidades públicas y privadas del orden local, regional,  y la politica de regionalización UT</t>
  </si>
  <si>
    <t>Consolidar politicas nacional e internacionalde regionalización de la UT</t>
  </si>
  <si>
    <t>Número de participación en eventos de regionalización</t>
  </si>
  <si>
    <t>Medición de las pruebas Saber de la Unidad Academica</t>
  </si>
  <si>
    <t>Fomentar el pensamiento critico de los estudiantes de la Facultad</t>
  </si>
  <si>
    <t xml:space="preserve">Fortalecer el seguimiento y acompañamiento a los profesionales graduados de la Facultad </t>
  </si>
  <si>
    <t>Número de diplomados ofertados para los graduados</t>
  </si>
  <si>
    <t xml:space="preserve"> Fortalecer las relaciones establecidas con las asociaciones y gremios locales </t>
  </si>
  <si>
    <t>N° de pasantias y convenios ejecutados</t>
  </si>
  <si>
    <t>Fortalecer la relación con todos los usuarios de la unidad academica.</t>
  </si>
  <si>
    <t>N° de procesos optimizados</t>
  </si>
  <si>
    <t>Transparencia</t>
  </si>
  <si>
    <t>Eficiencia Administrativa</t>
  </si>
  <si>
    <t>Gestión de Laboratorios</t>
  </si>
  <si>
    <t>Gestión de recursos para el Laboratorio de Construcción y  Prototipado 3D.</t>
  </si>
  <si>
    <t>N° de laboratorios en funcionamiento</t>
  </si>
  <si>
    <t>Fortalecer la infraestructura del campus universitario</t>
  </si>
  <si>
    <t>N° de proyectos en ejecución</t>
  </si>
  <si>
    <t>Consolidar de los laboratorios</t>
  </si>
  <si>
    <t>Adquirir nuevos elementos y equipos para los laboratorios de la unidad academica</t>
  </si>
  <si>
    <t>N° de equipos comprados</t>
  </si>
  <si>
    <t>Consolidar la biblioteca  con los productos de investigación de la Facultad</t>
  </si>
  <si>
    <t>Elaboración de la cartografía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</si>
</sst>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Helvetica Neue"/>
      <charset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339933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vertical="top"/>
    </xf>
    <xf numFmtId="0" fontId="3" fillId="0" borderId="0"/>
  </cellStyleXfs>
  <cellXfs count="13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4" fillId="0" borderId="3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/>
    </xf>
    <xf numFmtId="10" fontId="4" fillId="0" borderId="8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30" xfId="3" applyFont="1" applyBorder="1" applyAlignment="1">
      <alignment horizontal="center" vertical="center" wrapText="1"/>
    </xf>
    <xf numFmtId="0" fontId="3" fillId="0" borderId="31" xfId="3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3" fillId="0" borderId="19" xfId="3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28" xfId="0" applyFont="1" applyBorder="1" applyAlignment="1">
      <alignment horizontal="center" vertical="center" textRotation="255" wrapText="1"/>
    </xf>
    <xf numFmtId="0" fontId="4" fillId="0" borderId="39" xfId="0" applyFont="1" applyBorder="1" applyAlignment="1">
      <alignment horizontal="center" vertical="center" textRotation="255" wrapText="1"/>
    </xf>
    <xf numFmtId="0" fontId="4" fillId="0" borderId="2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0" fontId="4" fillId="0" borderId="27" xfId="0" applyNumberFormat="1" applyFont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10" fontId="4" fillId="0" borderId="27" xfId="1" applyNumberFormat="1" applyFont="1" applyBorder="1" applyAlignment="1">
      <alignment horizontal="center" vertical="center"/>
    </xf>
    <xf numFmtId="10" fontId="4" fillId="0" borderId="36" xfId="1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10" fontId="4" fillId="0" borderId="3" xfId="0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</cellXfs>
  <cellStyles count="4">
    <cellStyle name="Excel Built-in Normal" xfId="2" xr:uid="{00000000-0005-0000-0000-000000000000}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85727</xdr:rowOff>
    </xdr:from>
    <xdr:to>
      <xdr:col>1</xdr:col>
      <xdr:colOff>0</xdr:colOff>
      <xdr:row>3</xdr:row>
      <xdr:rowOff>162311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85727"/>
          <a:ext cx="447675" cy="5528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85726</xdr:rowOff>
    </xdr:from>
    <xdr:to>
      <xdr:col>1</xdr:col>
      <xdr:colOff>438150</xdr:colOff>
      <xdr:row>3</xdr:row>
      <xdr:rowOff>274756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85726"/>
          <a:ext cx="885825" cy="1093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85726</xdr:rowOff>
    </xdr:from>
    <xdr:to>
      <xdr:col>1</xdr:col>
      <xdr:colOff>438150</xdr:colOff>
      <xdr:row>3</xdr:row>
      <xdr:rowOff>274756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85726"/>
          <a:ext cx="885825" cy="10939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85726</xdr:rowOff>
    </xdr:from>
    <xdr:to>
      <xdr:col>1</xdr:col>
      <xdr:colOff>431800</xdr:colOff>
      <xdr:row>3</xdr:row>
      <xdr:rowOff>274756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85726"/>
          <a:ext cx="885825" cy="1093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zoomScale="60" zoomScaleNormal="60" workbookViewId="0">
      <pane ySplit="7" topLeftCell="A8" activePane="bottomLeft" state="frozen"/>
      <selection activeCell="C1" sqref="C1"/>
      <selection pane="bottomLeft" activeCell="D8" sqref="D8:D17"/>
    </sheetView>
  </sheetViews>
  <sheetFormatPr baseColWidth="10" defaultRowHeight="12.5"/>
  <cols>
    <col min="1" max="2" width="10.90625" style="1"/>
    <col min="3" max="3" width="12" style="1" customWidth="1"/>
    <col min="4" max="4" width="9.453125" style="1" customWidth="1"/>
    <col min="5" max="7" width="10.81640625" style="1" customWidth="1"/>
    <col min="8" max="8" width="16.453125" style="1" customWidth="1"/>
    <col min="9" max="9" width="10.90625" style="32"/>
    <col min="10" max="10" width="11.36328125" style="32" customWidth="1"/>
    <col min="11" max="11" width="10.90625" style="1"/>
    <col min="12" max="14" width="10.81640625" style="1" customWidth="1"/>
    <col min="15" max="15" width="13.54296875" style="1" customWidth="1"/>
    <col min="16" max="16" width="18" style="1" customWidth="1"/>
    <col min="17" max="17" width="12.81640625" style="1" customWidth="1"/>
    <col min="18" max="18" width="10.90625" style="1"/>
    <col min="19" max="21" width="10.81640625" style="1" customWidth="1"/>
    <col min="22" max="16384" width="10.90625" style="1"/>
  </cols>
  <sheetData>
    <row r="1" spans="1:21" ht="14.25" customHeight="1">
      <c r="A1" s="59"/>
      <c r="B1" s="60"/>
      <c r="C1" s="62" t="s">
        <v>10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4" t="s">
        <v>11</v>
      </c>
      <c r="T1" s="64"/>
      <c r="U1" s="65"/>
    </row>
    <row r="2" spans="1:21" ht="12.75" customHeight="1">
      <c r="A2" s="61"/>
      <c r="B2" s="5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6" t="s">
        <v>9</v>
      </c>
      <c r="T2" s="66"/>
      <c r="U2" s="67"/>
    </row>
    <row r="3" spans="1:21" ht="10.5" customHeight="1">
      <c r="A3" s="61"/>
      <c r="B3" s="53"/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6" t="s">
        <v>13</v>
      </c>
      <c r="T3" s="66"/>
      <c r="U3" s="67"/>
    </row>
    <row r="4" spans="1:21" ht="22.5" customHeight="1">
      <c r="A4" s="61"/>
      <c r="B4" s="53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53" t="s">
        <v>12</v>
      </c>
      <c r="T4" s="66"/>
      <c r="U4" s="67"/>
    </row>
    <row r="5" spans="1:21" ht="13">
      <c r="A5" s="69" t="s">
        <v>0</v>
      </c>
      <c r="B5" s="57" t="s">
        <v>1</v>
      </c>
      <c r="C5" s="57" t="s">
        <v>3</v>
      </c>
      <c r="D5" s="57"/>
      <c r="E5" s="57"/>
      <c r="F5" s="57"/>
      <c r="G5" s="57"/>
      <c r="H5" s="57" t="s">
        <v>6</v>
      </c>
      <c r="I5" s="70" t="s">
        <v>1</v>
      </c>
      <c r="J5" s="57" t="s">
        <v>14</v>
      </c>
      <c r="K5" s="57"/>
      <c r="L5" s="57"/>
      <c r="M5" s="57"/>
      <c r="N5" s="57"/>
      <c r="O5" s="57" t="s">
        <v>7</v>
      </c>
      <c r="P5" s="57" t="s">
        <v>1</v>
      </c>
      <c r="Q5" s="57" t="s">
        <v>15</v>
      </c>
      <c r="R5" s="57"/>
      <c r="S5" s="57"/>
      <c r="T5" s="57"/>
      <c r="U5" s="58"/>
    </row>
    <row r="6" spans="1:21" ht="13">
      <c r="A6" s="69"/>
      <c r="B6" s="57"/>
      <c r="C6" s="57" t="s">
        <v>4</v>
      </c>
      <c r="D6" s="57" t="s">
        <v>5</v>
      </c>
      <c r="E6" s="57" t="s">
        <v>2</v>
      </c>
      <c r="F6" s="57"/>
      <c r="G6" s="57"/>
      <c r="H6" s="57" t="s">
        <v>6</v>
      </c>
      <c r="I6" s="70" t="s">
        <v>1</v>
      </c>
      <c r="J6" s="70" t="s">
        <v>4</v>
      </c>
      <c r="K6" s="57" t="s">
        <v>5</v>
      </c>
      <c r="L6" s="57" t="s">
        <v>2</v>
      </c>
      <c r="M6" s="57"/>
      <c r="N6" s="57"/>
      <c r="O6" s="57"/>
      <c r="P6" s="57"/>
      <c r="Q6" s="57" t="s">
        <v>4</v>
      </c>
      <c r="R6" s="57" t="s">
        <v>5</v>
      </c>
      <c r="S6" s="57" t="s">
        <v>2</v>
      </c>
      <c r="T6" s="57"/>
      <c r="U6" s="58"/>
    </row>
    <row r="7" spans="1:21" ht="13">
      <c r="A7" s="69"/>
      <c r="B7" s="57"/>
      <c r="C7" s="57"/>
      <c r="D7" s="57"/>
      <c r="E7" s="36">
        <v>2022</v>
      </c>
      <c r="F7" s="36">
        <v>2023</v>
      </c>
      <c r="G7" s="36">
        <v>2024</v>
      </c>
      <c r="H7" s="57"/>
      <c r="I7" s="70"/>
      <c r="J7" s="70"/>
      <c r="K7" s="57"/>
      <c r="L7" s="36">
        <v>2022</v>
      </c>
      <c r="M7" s="36">
        <v>2023</v>
      </c>
      <c r="N7" s="36">
        <v>2024</v>
      </c>
      <c r="O7" s="57"/>
      <c r="P7" s="57"/>
      <c r="Q7" s="57"/>
      <c r="R7" s="57"/>
      <c r="S7" s="36">
        <v>2022</v>
      </c>
      <c r="T7" s="36">
        <v>2023</v>
      </c>
      <c r="U7" s="37">
        <v>2024</v>
      </c>
    </row>
    <row r="8" spans="1:21" ht="45" customHeight="1">
      <c r="A8" s="51" t="s">
        <v>46</v>
      </c>
      <c r="B8" s="49" t="s">
        <v>50</v>
      </c>
      <c r="C8" s="49" t="s">
        <v>51</v>
      </c>
      <c r="D8" s="48">
        <f>AVERAGE(K8:K17)</f>
        <v>0.39054597701149424</v>
      </c>
      <c r="E8" s="48">
        <f>AVERAGE(L8:L17)</f>
        <v>0.16981800766283525</v>
      </c>
      <c r="F8" s="48">
        <f t="shared" ref="F8:G8" si="0">AVERAGE(M8:M17)</f>
        <v>0.16981800766283525</v>
      </c>
      <c r="G8" s="48">
        <f t="shared" si="0"/>
        <v>0.26981800766283526</v>
      </c>
      <c r="H8" s="53" t="s">
        <v>119</v>
      </c>
      <c r="I8" s="54" t="s">
        <v>47</v>
      </c>
      <c r="J8" s="54" t="s">
        <v>49</v>
      </c>
      <c r="K8" s="46">
        <f>+((R9+R8)/(R9+S9+T9+U9+U8+T8+S8+R8))</f>
        <v>0.76</v>
      </c>
      <c r="L8" s="46">
        <f>+(S8+S9)/(R9+S9+T9+U9+U8+T8+S8+R8)</f>
        <v>0.08</v>
      </c>
      <c r="M8" s="46">
        <f>+(T8+T9)/(R9+S9+T9+U9+U8+T8+S8+R8)</f>
        <v>0.08</v>
      </c>
      <c r="N8" s="46">
        <f>+(U8+U9)/(R9+S9+T9+U9+U8+T8+S8+R8)</f>
        <v>0.08</v>
      </c>
      <c r="O8" s="53" t="s">
        <v>17</v>
      </c>
      <c r="P8" s="6" t="s">
        <v>16</v>
      </c>
      <c r="Q8" s="6" t="s">
        <v>18</v>
      </c>
      <c r="R8" s="8">
        <v>7</v>
      </c>
      <c r="S8" s="8">
        <v>1</v>
      </c>
      <c r="T8" s="8">
        <v>1</v>
      </c>
      <c r="U8" s="9">
        <v>1</v>
      </c>
    </row>
    <row r="9" spans="1:21" ht="133.5" customHeight="1">
      <c r="A9" s="51"/>
      <c r="B9" s="49"/>
      <c r="C9" s="49"/>
      <c r="D9" s="49"/>
      <c r="E9" s="49"/>
      <c r="F9" s="49"/>
      <c r="G9" s="49"/>
      <c r="H9" s="53"/>
      <c r="I9" s="54"/>
      <c r="J9" s="54"/>
      <c r="K9" s="46"/>
      <c r="L9" s="46"/>
      <c r="M9" s="46"/>
      <c r="N9" s="46"/>
      <c r="O9" s="53"/>
      <c r="P9" s="6" t="s">
        <v>44</v>
      </c>
      <c r="Q9" s="6" t="s">
        <v>45</v>
      </c>
      <c r="R9" s="8">
        <v>50</v>
      </c>
      <c r="S9" s="8">
        <v>5</v>
      </c>
      <c r="T9" s="8">
        <v>5</v>
      </c>
      <c r="U9" s="9">
        <v>5</v>
      </c>
    </row>
    <row r="10" spans="1:21" ht="124.5" customHeight="1">
      <c r="A10" s="51"/>
      <c r="B10" s="49"/>
      <c r="C10" s="49"/>
      <c r="D10" s="49"/>
      <c r="E10" s="49"/>
      <c r="F10" s="49"/>
      <c r="G10" s="49"/>
      <c r="H10" s="6" t="s">
        <v>118</v>
      </c>
      <c r="I10" s="11" t="s">
        <v>48</v>
      </c>
      <c r="J10" s="11" t="s">
        <v>102</v>
      </c>
      <c r="K10" s="31">
        <f t="shared" ref="K10:K15" si="1">+R10/(U10+T10+S10+R10)</f>
        <v>0.83333333333333337</v>
      </c>
      <c r="L10" s="31">
        <f t="shared" ref="L10:L15" si="2">+S10/(U10+T10+S10+R10)</f>
        <v>5.5555555555555552E-2</v>
      </c>
      <c r="M10" s="31">
        <f t="shared" ref="M10:M15" si="3">+T10/(U10+T10+S10+R10)</f>
        <v>5.5555555555555552E-2</v>
      </c>
      <c r="N10" s="31">
        <f t="shared" ref="N10:N15" si="4">+U10/(U10+T10+S10+R10)</f>
        <v>5.5555555555555552E-2</v>
      </c>
      <c r="O10" s="6" t="s">
        <v>19</v>
      </c>
      <c r="P10" s="6" t="s">
        <v>21</v>
      </c>
      <c r="Q10" s="6" t="s">
        <v>20</v>
      </c>
      <c r="R10" s="8">
        <v>15</v>
      </c>
      <c r="S10" s="8">
        <v>1</v>
      </c>
      <c r="T10" s="8">
        <v>1</v>
      </c>
      <c r="U10" s="9">
        <v>1</v>
      </c>
    </row>
    <row r="11" spans="1:21" ht="75">
      <c r="A11" s="51"/>
      <c r="B11" s="49"/>
      <c r="C11" s="49"/>
      <c r="D11" s="49"/>
      <c r="E11" s="49"/>
      <c r="F11" s="49"/>
      <c r="G11" s="49"/>
      <c r="H11" s="6" t="s">
        <v>117</v>
      </c>
      <c r="I11" s="11" t="s">
        <v>103</v>
      </c>
      <c r="J11" s="11" t="s">
        <v>104</v>
      </c>
      <c r="K11" s="31">
        <f t="shared" si="1"/>
        <v>0.25</v>
      </c>
      <c r="L11" s="31">
        <f t="shared" si="2"/>
        <v>0.25</v>
      </c>
      <c r="M11" s="31">
        <f t="shared" si="3"/>
        <v>0.25</v>
      </c>
      <c r="N11" s="31">
        <f t="shared" si="4"/>
        <v>0.25</v>
      </c>
      <c r="O11" s="6" t="s">
        <v>23</v>
      </c>
      <c r="P11" s="6" t="s">
        <v>26</v>
      </c>
      <c r="Q11" s="6" t="s">
        <v>22</v>
      </c>
      <c r="R11" s="8">
        <v>1</v>
      </c>
      <c r="S11" s="8">
        <v>1</v>
      </c>
      <c r="T11" s="8">
        <v>1</v>
      </c>
      <c r="U11" s="9">
        <v>1</v>
      </c>
    </row>
    <row r="12" spans="1:21" ht="113.5">
      <c r="A12" s="51"/>
      <c r="B12" s="49"/>
      <c r="C12" s="49"/>
      <c r="D12" s="49"/>
      <c r="E12" s="49"/>
      <c r="F12" s="49"/>
      <c r="G12" s="49"/>
      <c r="H12" s="8" t="s">
        <v>74</v>
      </c>
      <c r="I12" s="11" t="s">
        <v>105</v>
      </c>
      <c r="J12" s="11" t="s">
        <v>106</v>
      </c>
      <c r="K12" s="31">
        <f t="shared" si="1"/>
        <v>0.25</v>
      </c>
      <c r="L12" s="31">
        <f t="shared" si="2"/>
        <v>0.25</v>
      </c>
      <c r="M12" s="31">
        <f t="shared" si="3"/>
        <v>0.25</v>
      </c>
      <c r="N12" s="31">
        <f t="shared" si="4"/>
        <v>0.25</v>
      </c>
      <c r="O12" s="6" t="s">
        <v>27</v>
      </c>
      <c r="P12" s="11" t="s">
        <v>116</v>
      </c>
      <c r="Q12" s="6" t="s">
        <v>25</v>
      </c>
      <c r="R12" s="8">
        <v>1</v>
      </c>
      <c r="S12" s="8">
        <v>1</v>
      </c>
      <c r="T12" s="8">
        <v>1</v>
      </c>
      <c r="U12" s="9">
        <v>1</v>
      </c>
    </row>
    <row r="13" spans="1:21" ht="87.5">
      <c r="A13" s="51"/>
      <c r="B13" s="49"/>
      <c r="C13" s="49"/>
      <c r="D13" s="49"/>
      <c r="E13" s="49"/>
      <c r="F13" s="49"/>
      <c r="G13" s="49"/>
      <c r="H13" s="6" t="s">
        <v>28</v>
      </c>
      <c r="I13" s="11" t="s">
        <v>107</v>
      </c>
      <c r="J13" s="11" t="s">
        <v>108</v>
      </c>
      <c r="K13" s="31">
        <f t="shared" si="1"/>
        <v>0</v>
      </c>
      <c r="L13" s="31">
        <f t="shared" si="2"/>
        <v>0.33333333333333331</v>
      </c>
      <c r="M13" s="31">
        <f t="shared" si="3"/>
        <v>0.33333333333333331</v>
      </c>
      <c r="N13" s="31">
        <f t="shared" si="4"/>
        <v>0.33333333333333331</v>
      </c>
      <c r="O13" s="6" t="s">
        <v>29</v>
      </c>
      <c r="P13" s="8" t="s">
        <v>30</v>
      </c>
      <c r="Q13" s="6" t="s">
        <v>31</v>
      </c>
      <c r="R13" s="8">
        <v>0</v>
      </c>
      <c r="S13" s="8">
        <v>1</v>
      </c>
      <c r="T13" s="8">
        <v>1</v>
      </c>
      <c r="U13" s="9">
        <v>1</v>
      </c>
    </row>
    <row r="14" spans="1:21" ht="37.5">
      <c r="A14" s="51"/>
      <c r="B14" s="49"/>
      <c r="C14" s="49"/>
      <c r="D14" s="49"/>
      <c r="E14" s="49"/>
      <c r="F14" s="49"/>
      <c r="G14" s="49"/>
      <c r="H14" s="6" t="s">
        <v>35</v>
      </c>
      <c r="I14" s="11" t="s">
        <v>109</v>
      </c>
      <c r="J14" s="11" t="s">
        <v>110</v>
      </c>
      <c r="K14" s="31">
        <f t="shared" si="1"/>
        <v>0.6</v>
      </c>
      <c r="L14" s="31">
        <f t="shared" si="2"/>
        <v>0.2</v>
      </c>
      <c r="M14" s="31">
        <f t="shared" si="3"/>
        <v>0.2</v>
      </c>
      <c r="N14" s="31">
        <f t="shared" si="4"/>
        <v>0</v>
      </c>
      <c r="O14" s="6" t="s">
        <v>32</v>
      </c>
      <c r="P14" s="6" t="s">
        <v>34</v>
      </c>
      <c r="Q14" s="6" t="s">
        <v>33</v>
      </c>
      <c r="R14" s="8">
        <v>3</v>
      </c>
      <c r="S14" s="8">
        <v>1</v>
      </c>
      <c r="T14" s="8">
        <v>1</v>
      </c>
      <c r="U14" s="9">
        <v>0</v>
      </c>
    </row>
    <row r="15" spans="1:21" ht="62.5">
      <c r="A15" s="51"/>
      <c r="B15" s="49"/>
      <c r="C15" s="49"/>
      <c r="D15" s="49"/>
      <c r="E15" s="49"/>
      <c r="F15" s="49"/>
      <c r="G15" s="49"/>
      <c r="H15" s="6" t="s">
        <v>28</v>
      </c>
      <c r="I15" s="11" t="s">
        <v>112</v>
      </c>
      <c r="J15" s="11" t="s">
        <v>113</v>
      </c>
      <c r="K15" s="31">
        <f t="shared" si="1"/>
        <v>0</v>
      </c>
      <c r="L15" s="31">
        <f t="shared" si="2"/>
        <v>0</v>
      </c>
      <c r="M15" s="31">
        <f t="shared" si="3"/>
        <v>0</v>
      </c>
      <c r="N15" s="31">
        <f t="shared" si="4"/>
        <v>1</v>
      </c>
      <c r="O15" s="6" t="s">
        <v>36</v>
      </c>
      <c r="P15" s="6" t="s">
        <v>111</v>
      </c>
      <c r="Q15" s="6" t="s">
        <v>37</v>
      </c>
      <c r="R15" s="8">
        <v>0</v>
      </c>
      <c r="S15" s="8">
        <v>0</v>
      </c>
      <c r="T15" s="8">
        <v>0</v>
      </c>
      <c r="U15" s="9">
        <v>1</v>
      </c>
    </row>
    <row r="16" spans="1:21" ht="87.5">
      <c r="A16" s="51"/>
      <c r="B16" s="49"/>
      <c r="C16" s="49"/>
      <c r="D16" s="49"/>
      <c r="E16" s="49"/>
      <c r="F16" s="49"/>
      <c r="G16" s="49"/>
      <c r="H16" s="53" t="s">
        <v>39</v>
      </c>
      <c r="I16" s="54" t="s">
        <v>114</v>
      </c>
      <c r="J16" s="54" t="s">
        <v>115</v>
      </c>
      <c r="K16" s="46">
        <f>+((R17+R16)/(R17+S17+T17+U17+U16+T16+S16+R16))</f>
        <v>0.43103448275862066</v>
      </c>
      <c r="L16" s="46">
        <f>+(S16+S17)/(R17+S17+T17+U17+U16+T16+S16+R16)</f>
        <v>0.18965517241379309</v>
      </c>
      <c r="M16" s="46">
        <f>+(T16+T17)/(R17+S17+T17+U17+U16+T16+S16+R16)</f>
        <v>0.18965517241379309</v>
      </c>
      <c r="N16" s="46">
        <f>+(U16+U17)/(R17+S17+T17+U17+U16+T16+S16+R16)</f>
        <v>0.18965517241379309</v>
      </c>
      <c r="O16" s="53" t="s">
        <v>38</v>
      </c>
      <c r="P16" s="6" t="s">
        <v>41</v>
      </c>
      <c r="Q16" s="6" t="s">
        <v>40</v>
      </c>
      <c r="R16" s="8">
        <v>20</v>
      </c>
      <c r="S16" s="8">
        <v>10</v>
      </c>
      <c r="T16" s="8">
        <v>10</v>
      </c>
      <c r="U16" s="9">
        <v>10</v>
      </c>
    </row>
    <row r="17" spans="1:21" ht="75.5" thickBot="1">
      <c r="A17" s="52"/>
      <c r="B17" s="50"/>
      <c r="C17" s="50"/>
      <c r="D17" s="50"/>
      <c r="E17" s="50"/>
      <c r="F17" s="50"/>
      <c r="G17" s="50"/>
      <c r="H17" s="55"/>
      <c r="I17" s="56"/>
      <c r="J17" s="56"/>
      <c r="K17" s="47"/>
      <c r="L17" s="47"/>
      <c r="M17" s="47"/>
      <c r="N17" s="47"/>
      <c r="O17" s="55"/>
      <c r="P17" s="34" t="s">
        <v>43</v>
      </c>
      <c r="Q17" s="34" t="s">
        <v>42</v>
      </c>
      <c r="R17" s="27">
        <v>5</v>
      </c>
      <c r="S17" s="27">
        <v>1</v>
      </c>
      <c r="T17" s="27">
        <v>1</v>
      </c>
      <c r="U17" s="39">
        <v>1</v>
      </c>
    </row>
  </sheetData>
  <mergeCells count="48">
    <mergeCell ref="J6:J7"/>
    <mergeCell ref="A5:A7"/>
    <mergeCell ref="B5:B7"/>
    <mergeCell ref="C5:G5"/>
    <mergeCell ref="H5:H7"/>
    <mergeCell ref="I5:I7"/>
    <mergeCell ref="C6:C7"/>
    <mergeCell ref="D6:D7"/>
    <mergeCell ref="E6:G6"/>
    <mergeCell ref="A1:B4"/>
    <mergeCell ref="C1:R2"/>
    <mergeCell ref="S1:U1"/>
    <mergeCell ref="S2:U2"/>
    <mergeCell ref="C3:R4"/>
    <mergeCell ref="S3:U3"/>
    <mergeCell ref="S4:U4"/>
    <mergeCell ref="K6:K7"/>
    <mergeCell ref="R6:R7"/>
    <mergeCell ref="S6:U6"/>
    <mergeCell ref="O16:O17"/>
    <mergeCell ref="O8:O9"/>
    <mergeCell ref="M8:M9"/>
    <mergeCell ref="O5:O7"/>
    <mergeCell ref="P5:P7"/>
    <mergeCell ref="Q5:U5"/>
    <mergeCell ref="L6:N6"/>
    <mergeCell ref="Q6:Q7"/>
    <mergeCell ref="J5:N5"/>
    <mergeCell ref="N8:N9"/>
    <mergeCell ref="K16:K17"/>
    <mergeCell ref="L16:L17"/>
    <mergeCell ref="M16:M17"/>
    <mergeCell ref="N16:N17"/>
    <mergeCell ref="F8:F17"/>
    <mergeCell ref="G8:G17"/>
    <mergeCell ref="A8:A17"/>
    <mergeCell ref="B8:B17"/>
    <mergeCell ref="C8:C17"/>
    <mergeCell ref="D8:D17"/>
    <mergeCell ref="E8:E17"/>
    <mergeCell ref="H8:H9"/>
    <mergeCell ref="I8:I9"/>
    <mergeCell ref="J8:J9"/>
    <mergeCell ref="K8:K9"/>
    <mergeCell ref="L8:L9"/>
    <mergeCell ref="H16:H17"/>
    <mergeCell ref="I16:I17"/>
    <mergeCell ref="J16:J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5"/>
  <sheetViews>
    <sheetView topLeftCell="A7" zoomScale="60" zoomScaleNormal="60" workbookViewId="0">
      <selection activeCell="O12" sqref="O12"/>
    </sheetView>
  </sheetViews>
  <sheetFormatPr baseColWidth="10" defaultRowHeight="12.5"/>
  <cols>
    <col min="1" max="1" width="10.90625" style="1"/>
    <col min="2" max="2" width="12.1796875" style="1" customWidth="1"/>
    <col min="3" max="3" width="12" style="1" customWidth="1"/>
    <col min="4" max="4" width="9.453125" style="1" customWidth="1"/>
    <col min="5" max="7" width="10.81640625" style="1" customWidth="1"/>
    <col min="8" max="8" width="15.08984375" style="1" customWidth="1"/>
    <col min="9" max="10" width="10.90625" style="32"/>
    <col min="11" max="11" width="10.90625" style="1"/>
    <col min="12" max="14" width="10.81640625" style="1" customWidth="1"/>
    <col min="15" max="15" width="17.08984375" style="1" customWidth="1"/>
    <col min="16" max="16" width="10.90625" style="1"/>
    <col min="17" max="17" width="13.1796875" style="1" customWidth="1"/>
    <col min="18" max="18" width="10.90625" style="1"/>
    <col min="19" max="21" width="10.81640625" style="1" customWidth="1"/>
    <col min="22" max="16384" width="10.90625" style="1"/>
  </cols>
  <sheetData>
    <row r="1" spans="1:21" ht="25.5" customHeight="1">
      <c r="A1" s="80"/>
      <c r="B1" s="81"/>
      <c r="C1" s="86" t="s">
        <v>10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90" t="s">
        <v>11</v>
      </c>
      <c r="T1" s="64"/>
      <c r="U1" s="65"/>
    </row>
    <row r="2" spans="1:21" ht="19.5" customHeight="1">
      <c r="A2" s="82"/>
      <c r="B2" s="83"/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91" t="s">
        <v>9</v>
      </c>
      <c r="T2" s="66"/>
      <c r="U2" s="67"/>
    </row>
    <row r="3" spans="1:21" ht="26.25" customHeight="1">
      <c r="A3" s="82"/>
      <c r="B3" s="83"/>
      <c r="C3" s="92" t="s"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1" t="s">
        <v>13</v>
      </c>
      <c r="T3" s="66"/>
      <c r="U3" s="67"/>
    </row>
    <row r="4" spans="1:21" ht="30.75" customHeight="1" thickBot="1">
      <c r="A4" s="84"/>
      <c r="B4" s="85"/>
      <c r="C4" s="94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 t="s">
        <v>12</v>
      </c>
      <c r="T4" s="97"/>
      <c r="U4" s="98"/>
    </row>
    <row r="5" spans="1:21">
      <c r="A5" s="40"/>
      <c r="B5" s="41"/>
      <c r="C5" s="41"/>
      <c r="D5" s="41"/>
      <c r="E5" s="41"/>
      <c r="F5" s="41"/>
      <c r="G5" s="41"/>
      <c r="H5" s="41"/>
      <c r="I5" s="42"/>
      <c r="J5" s="42"/>
      <c r="K5" s="41"/>
      <c r="L5" s="41"/>
      <c r="M5" s="41"/>
      <c r="N5" s="41"/>
      <c r="O5" s="41"/>
      <c r="P5" s="41"/>
      <c r="Q5" s="41"/>
      <c r="R5" s="41"/>
      <c r="S5" s="41"/>
      <c r="T5" s="41"/>
      <c r="U5" s="43"/>
    </row>
    <row r="6" spans="1:21" ht="13" thickBot="1">
      <c r="A6" s="40"/>
      <c r="B6" s="41"/>
      <c r="C6" s="41"/>
      <c r="D6" s="41"/>
      <c r="E6" s="41"/>
      <c r="F6" s="41"/>
      <c r="G6" s="41"/>
      <c r="H6" s="41"/>
      <c r="I6" s="42"/>
      <c r="J6" s="42"/>
      <c r="K6" s="41"/>
      <c r="L6" s="41"/>
      <c r="M6" s="41"/>
      <c r="N6" s="41"/>
      <c r="O6" s="41"/>
      <c r="P6" s="41"/>
      <c r="Q6" s="41"/>
      <c r="R6" s="41"/>
      <c r="S6" s="41"/>
      <c r="T6" s="41"/>
      <c r="U6" s="43"/>
    </row>
    <row r="7" spans="1:21" ht="14.5" customHeight="1">
      <c r="A7" s="72" t="s">
        <v>0</v>
      </c>
      <c r="B7" s="74" t="s">
        <v>1</v>
      </c>
      <c r="C7" s="74" t="s">
        <v>3</v>
      </c>
      <c r="D7" s="74"/>
      <c r="E7" s="74"/>
      <c r="F7" s="74"/>
      <c r="G7" s="77"/>
      <c r="H7" s="72" t="s">
        <v>6</v>
      </c>
      <c r="I7" s="78" t="s">
        <v>1</v>
      </c>
      <c r="J7" s="74" t="s">
        <v>14</v>
      </c>
      <c r="K7" s="74"/>
      <c r="L7" s="74"/>
      <c r="M7" s="74"/>
      <c r="N7" s="77"/>
      <c r="O7" s="72" t="s">
        <v>7</v>
      </c>
      <c r="P7" s="74" t="s">
        <v>1</v>
      </c>
      <c r="Q7" s="74" t="s">
        <v>15</v>
      </c>
      <c r="R7" s="74"/>
      <c r="S7" s="74"/>
      <c r="T7" s="74"/>
      <c r="U7" s="75"/>
    </row>
    <row r="8" spans="1:21" ht="13">
      <c r="A8" s="69"/>
      <c r="B8" s="57"/>
      <c r="C8" s="57" t="s">
        <v>4</v>
      </c>
      <c r="D8" s="57" t="s">
        <v>5</v>
      </c>
      <c r="E8" s="57" t="s">
        <v>2</v>
      </c>
      <c r="F8" s="57"/>
      <c r="G8" s="76"/>
      <c r="H8" s="69" t="s">
        <v>6</v>
      </c>
      <c r="I8" s="70" t="s">
        <v>1</v>
      </c>
      <c r="J8" s="70" t="s">
        <v>4</v>
      </c>
      <c r="K8" s="57" t="s">
        <v>5</v>
      </c>
      <c r="L8" s="57" t="s">
        <v>2</v>
      </c>
      <c r="M8" s="57"/>
      <c r="N8" s="76"/>
      <c r="O8" s="69"/>
      <c r="P8" s="57"/>
      <c r="Q8" s="57" t="s">
        <v>4</v>
      </c>
      <c r="R8" s="57" t="s">
        <v>5</v>
      </c>
      <c r="S8" s="57" t="s">
        <v>2</v>
      </c>
      <c r="T8" s="57"/>
      <c r="U8" s="58"/>
    </row>
    <row r="9" spans="1:21" ht="13.5" thickBot="1">
      <c r="A9" s="73"/>
      <c r="B9" s="71"/>
      <c r="C9" s="71"/>
      <c r="D9" s="71"/>
      <c r="E9" s="12">
        <v>2022</v>
      </c>
      <c r="F9" s="12">
        <v>2023</v>
      </c>
      <c r="G9" s="13">
        <v>2024</v>
      </c>
      <c r="H9" s="73"/>
      <c r="I9" s="79"/>
      <c r="J9" s="79"/>
      <c r="K9" s="71"/>
      <c r="L9" s="12">
        <v>2022</v>
      </c>
      <c r="M9" s="12">
        <v>2023</v>
      </c>
      <c r="N9" s="13">
        <v>2024</v>
      </c>
      <c r="O9" s="73"/>
      <c r="P9" s="71"/>
      <c r="Q9" s="71"/>
      <c r="R9" s="71"/>
      <c r="S9" s="12">
        <v>2022</v>
      </c>
      <c r="T9" s="12">
        <v>2023</v>
      </c>
      <c r="U9" s="14">
        <v>2024</v>
      </c>
    </row>
    <row r="10" spans="1:21" ht="188.5" customHeight="1">
      <c r="A10" s="104" t="s">
        <v>57</v>
      </c>
      <c r="B10" s="107" t="s">
        <v>73</v>
      </c>
      <c r="C10" s="107" t="s">
        <v>51</v>
      </c>
      <c r="D10" s="109">
        <f>AVERAGE(K10:K15)</f>
        <v>0.25</v>
      </c>
      <c r="E10" s="109">
        <f t="shared" ref="E10:G10" si="0">AVERAGE(L10:L15)</f>
        <v>0.25</v>
      </c>
      <c r="F10" s="109">
        <f t="shared" si="0"/>
        <v>0.25</v>
      </c>
      <c r="G10" s="109">
        <f t="shared" si="0"/>
        <v>0.25</v>
      </c>
      <c r="H10" s="17" t="s">
        <v>53</v>
      </c>
      <c r="I10" s="35" t="s">
        <v>120</v>
      </c>
      <c r="J10" s="35" t="s">
        <v>121</v>
      </c>
      <c r="K10" s="7">
        <f>+R10/(U10+T10+S10+R10)</f>
        <v>0.25</v>
      </c>
      <c r="L10" s="7">
        <f>+S10/(U10+T10+S10+R10)</f>
        <v>0.25</v>
      </c>
      <c r="M10" s="7">
        <f>+T10/(U10+T10+S10+R10)</f>
        <v>0.25</v>
      </c>
      <c r="N10" s="7">
        <f>+U10/(U10+T10+S10+R10)</f>
        <v>0.25</v>
      </c>
      <c r="O10" s="15" t="s">
        <v>56</v>
      </c>
      <c r="P10" s="2" t="s">
        <v>54</v>
      </c>
      <c r="Q10" s="2" t="s">
        <v>55</v>
      </c>
      <c r="R10" s="3">
        <v>1</v>
      </c>
      <c r="S10" s="3">
        <v>1</v>
      </c>
      <c r="T10" s="3">
        <v>1</v>
      </c>
      <c r="U10" s="4">
        <v>1</v>
      </c>
    </row>
    <row r="11" spans="1:21" ht="87.5">
      <c r="A11" s="105"/>
      <c r="B11" s="108"/>
      <c r="C11" s="108"/>
      <c r="D11" s="108"/>
      <c r="E11" s="108"/>
      <c r="F11" s="108"/>
      <c r="G11" s="108"/>
      <c r="H11" s="99" t="s">
        <v>58</v>
      </c>
      <c r="I11" s="11" t="s">
        <v>122</v>
      </c>
      <c r="J11" s="11" t="s">
        <v>123</v>
      </c>
      <c r="K11" s="7">
        <f>+R11/(U11+T11+S11+R11)</f>
        <v>0.25</v>
      </c>
      <c r="L11" s="7">
        <f>+S11/(U11+T11+S11+R11)</f>
        <v>0.25</v>
      </c>
      <c r="M11" s="7">
        <f>+T11/(U11+T11+S11+R11)</f>
        <v>0.25</v>
      </c>
      <c r="N11" s="7">
        <f>+U11/(U11+T11+S11+R11)</f>
        <v>0.25</v>
      </c>
      <c r="O11" s="5" t="s">
        <v>59</v>
      </c>
      <c r="P11" s="6" t="s">
        <v>60</v>
      </c>
      <c r="Q11" s="6" t="s">
        <v>61</v>
      </c>
      <c r="R11" s="8">
        <v>1</v>
      </c>
      <c r="S11" s="8">
        <v>1</v>
      </c>
      <c r="T11" s="8">
        <v>1</v>
      </c>
      <c r="U11" s="9">
        <v>1</v>
      </c>
    </row>
    <row r="12" spans="1:21" ht="96" customHeight="1">
      <c r="A12" s="105"/>
      <c r="B12" s="108"/>
      <c r="C12" s="108"/>
      <c r="D12" s="108"/>
      <c r="E12" s="108"/>
      <c r="F12" s="108"/>
      <c r="G12" s="108"/>
      <c r="H12" s="100"/>
      <c r="I12" s="11" t="s">
        <v>125</v>
      </c>
      <c r="J12" s="11" t="s">
        <v>126</v>
      </c>
      <c r="K12" s="7">
        <f>+R12/(U12+T12+S12+R12)</f>
        <v>0.25</v>
      </c>
      <c r="L12" s="7">
        <f>+S12/(U12+T12+S12+R12)</f>
        <v>0.25</v>
      </c>
      <c r="M12" s="7">
        <f>+T12/(U12+T12+S12+R12)</f>
        <v>0.25</v>
      </c>
      <c r="N12" s="7">
        <f>+U12/(U12+T12+S12+R12)</f>
        <v>0.25</v>
      </c>
      <c r="O12" s="10" t="s">
        <v>62</v>
      </c>
      <c r="P12" s="6" t="s">
        <v>124</v>
      </c>
      <c r="Q12" s="6" t="s">
        <v>63</v>
      </c>
      <c r="R12" s="18">
        <v>1</v>
      </c>
      <c r="S12" s="18">
        <v>1</v>
      </c>
      <c r="T12" s="8">
        <v>1</v>
      </c>
      <c r="U12" s="9">
        <v>1</v>
      </c>
    </row>
    <row r="13" spans="1:21" ht="102.5" customHeight="1" thickBot="1">
      <c r="A13" s="105"/>
      <c r="B13" s="108"/>
      <c r="C13" s="108"/>
      <c r="D13" s="108"/>
      <c r="E13" s="108"/>
      <c r="F13" s="108"/>
      <c r="G13" s="108"/>
      <c r="H13" s="5" t="s">
        <v>64</v>
      </c>
      <c r="I13" s="11" t="s">
        <v>128</v>
      </c>
      <c r="J13" s="11" t="s">
        <v>127</v>
      </c>
      <c r="K13" s="7">
        <f>+R13/(U13+T13+S13+R13)</f>
        <v>0.25</v>
      </c>
      <c r="L13" s="7">
        <f>+S13/(U13+T13+S13+R13)</f>
        <v>0.25</v>
      </c>
      <c r="M13" s="7">
        <f>+T13/(U13+T13+S13+R13)</f>
        <v>0.25</v>
      </c>
      <c r="N13" s="7">
        <f>+U13/(U13+T13+S13+R13)</f>
        <v>0.25</v>
      </c>
      <c r="O13" s="16" t="s">
        <v>52</v>
      </c>
      <c r="P13" s="6" t="s">
        <v>65</v>
      </c>
      <c r="Q13" s="6" t="s">
        <v>66</v>
      </c>
      <c r="R13" s="8">
        <v>1</v>
      </c>
      <c r="S13" s="8">
        <v>1</v>
      </c>
      <c r="T13" s="8">
        <v>1</v>
      </c>
      <c r="U13" s="9">
        <v>1</v>
      </c>
    </row>
    <row r="14" spans="1:21" ht="71" customHeight="1">
      <c r="A14" s="105"/>
      <c r="B14" s="108"/>
      <c r="C14" s="108"/>
      <c r="D14" s="108"/>
      <c r="E14" s="108"/>
      <c r="F14" s="108"/>
      <c r="G14" s="108"/>
      <c r="H14" s="99" t="s">
        <v>67</v>
      </c>
      <c r="I14" s="110" t="s">
        <v>129</v>
      </c>
      <c r="J14" s="110" t="s">
        <v>130</v>
      </c>
      <c r="K14" s="112">
        <f>+((R15+R14)/(R15+S15+T15+U15+U14+T14+S14+R14))</f>
        <v>0.25</v>
      </c>
      <c r="L14" s="112">
        <f>+(S14+S15)/(R15+S15+T15+U15+U14+T14+S14+R14)</f>
        <v>0.25</v>
      </c>
      <c r="M14" s="112">
        <f>+(T14+T15)/(R15+S15+T15+U15+U14+T14+S14+R14)</f>
        <v>0.25</v>
      </c>
      <c r="N14" s="112">
        <f>+(U14+U15)/(R15+S15+T15+U15+U14+T14+S14+R14)</f>
        <v>0.25</v>
      </c>
      <c r="O14" s="5" t="s">
        <v>68</v>
      </c>
      <c r="P14" s="101" t="s">
        <v>69</v>
      </c>
      <c r="Q14" s="6" t="s">
        <v>71</v>
      </c>
      <c r="R14" s="8">
        <v>1</v>
      </c>
      <c r="S14" s="8">
        <v>1</v>
      </c>
      <c r="T14" s="8">
        <v>1</v>
      </c>
      <c r="U14" s="9">
        <v>1</v>
      </c>
    </row>
    <row r="15" spans="1:21" ht="74.5" customHeight="1" thickBot="1">
      <c r="A15" s="106"/>
      <c r="B15" s="102"/>
      <c r="C15" s="102"/>
      <c r="D15" s="102"/>
      <c r="E15" s="102"/>
      <c r="F15" s="102"/>
      <c r="G15" s="102"/>
      <c r="H15" s="103"/>
      <c r="I15" s="111"/>
      <c r="J15" s="111"/>
      <c r="K15" s="113"/>
      <c r="L15" s="113"/>
      <c r="M15" s="113"/>
      <c r="N15" s="113"/>
      <c r="O15" s="44" t="s">
        <v>70</v>
      </c>
      <c r="P15" s="102"/>
      <c r="Q15" s="45" t="s">
        <v>72</v>
      </c>
      <c r="R15" s="27">
        <v>1</v>
      </c>
      <c r="S15" s="27">
        <v>1</v>
      </c>
      <c r="T15" s="27">
        <v>1</v>
      </c>
      <c r="U15" s="39">
        <v>1</v>
      </c>
    </row>
  </sheetData>
  <mergeCells count="41">
    <mergeCell ref="H11:H12"/>
    <mergeCell ref="P14:P15"/>
    <mergeCell ref="H14:H15"/>
    <mergeCell ref="A10:A15"/>
    <mergeCell ref="B10:B15"/>
    <mergeCell ref="C10:C15"/>
    <mergeCell ref="D10:D15"/>
    <mergeCell ref="E10:E15"/>
    <mergeCell ref="F10:F15"/>
    <mergeCell ref="G10:G15"/>
    <mergeCell ref="I14:I15"/>
    <mergeCell ref="J14:J15"/>
    <mergeCell ref="K14:K15"/>
    <mergeCell ref="L14:L15"/>
    <mergeCell ref="M14:M15"/>
    <mergeCell ref="N14:N15"/>
    <mergeCell ref="A1:B4"/>
    <mergeCell ref="C1:R2"/>
    <mergeCell ref="S1:U1"/>
    <mergeCell ref="S2:U2"/>
    <mergeCell ref="C3:R4"/>
    <mergeCell ref="S3:U3"/>
    <mergeCell ref="S4:U4"/>
    <mergeCell ref="L8:N8"/>
    <mergeCell ref="Q8:Q9"/>
    <mergeCell ref="A7:A9"/>
    <mergeCell ref="B7:B9"/>
    <mergeCell ref="C7:G7"/>
    <mergeCell ref="H7:H9"/>
    <mergeCell ref="I7:I9"/>
    <mergeCell ref="J7:N7"/>
    <mergeCell ref="C8:C9"/>
    <mergeCell ref="D8:D9"/>
    <mergeCell ref="E8:G8"/>
    <mergeCell ref="J8:J9"/>
    <mergeCell ref="K8:K9"/>
    <mergeCell ref="R8:R9"/>
    <mergeCell ref="S8:U8"/>
    <mergeCell ref="O7:O9"/>
    <mergeCell ref="P7:P9"/>
    <mergeCell ref="Q7:U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3"/>
  <sheetViews>
    <sheetView zoomScale="60" zoomScaleNormal="60" workbookViewId="0">
      <selection activeCell="C3" sqref="C3:R4"/>
    </sheetView>
  </sheetViews>
  <sheetFormatPr baseColWidth="10" defaultRowHeight="12.5"/>
  <cols>
    <col min="1" max="2" width="10.90625" style="1"/>
    <col min="3" max="3" width="12" style="1" customWidth="1"/>
    <col min="4" max="4" width="9.453125" style="1" customWidth="1"/>
    <col min="5" max="7" width="10.81640625" style="1" customWidth="1"/>
    <col min="8" max="8" width="19.81640625" style="1" customWidth="1"/>
    <col min="9" max="10" width="10.90625" style="32"/>
    <col min="11" max="11" width="10.90625" style="1"/>
    <col min="12" max="14" width="10.81640625" style="1" customWidth="1"/>
    <col min="15" max="15" width="13.1796875" style="1" customWidth="1"/>
    <col min="16" max="16" width="16" style="1" customWidth="1"/>
    <col min="17" max="17" width="14" style="1" customWidth="1"/>
    <col min="18" max="18" width="10.90625" style="1"/>
    <col min="19" max="21" width="10.81640625" style="1" customWidth="1"/>
    <col min="22" max="16384" width="10.90625" style="1"/>
  </cols>
  <sheetData>
    <row r="1" spans="1:21" ht="25.5" customHeight="1">
      <c r="A1" s="80"/>
      <c r="B1" s="81"/>
      <c r="C1" s="86" t="s">
        <v>10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90" t="s">
        <v>11</v>
      </c>
      <c r="T1" s="64"/>
      <c r="U1" s="65"/>
    </row>
    <row r="2" spans="1:21" ht="19.5" customHeight="1">
      <c r="A2" s="82"/>
      <c r="B2" s="83"/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91" t="s">
        <v>9</v>
      </c>
      <c r="T2" s="66"/>
      <c r="U2" s="67"/>
    </row>
    <row r="3" spans="1:21" ht="26.25" customHeight="1">
      <c r="A3" s="82"/>
      <c r="B3" s="83"/>
      <c r="C3" s="92" t="s"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1" t="s">
        <v>13</v>
      </c>
      <c r="T3" s="66"/>
      <c r="U3" s="67"/>
    </row>
    <row r="4" spans="1:21" ht="30.75" customHeight="1" thickBot="1">
      <c r="A4" s="84"/>
      <c r="B4" s="85"/>
      <c r="C4" s="94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 t="s">
        <v>12</v>
      </c>
      <c r="T4" s="97"/>
      <c r="U4" s="98"/>
    </row>
    <row r="6" spans="1:21" ht="13" thickBot="1"/>
    <row r="7" spans="1:21" ht="14.5" customHeight="1">
      <c r="A7" s="72" t="s">
        <v>0</v>
      </c>
      <c r="B7" s="74" t="s">
        <v>1</v>
      </c>
      <c r="C7" s="74" t="s">
        <v>3</v>
      </c>
      <c r="D7" s="74"/>
      <c r="E7" s="74"/>
      <c r="F7" s="74"/>
      <c r="G7" s="77"/>
      <c r="H7" s="72" t="s">
        <v>6</v>
      </c>
      <c r="I7" s="78" t="s">
        <v>1</v>
      </c>
      <c r="J7" s="74" t="s">
        <v>14</v>
      </c>
      <c r="K7" s="74"/>
      <c r="L7" s="74"/>
      <c r="M7" s="74"/>
      <c r="N7" s="77"/>
      <c r="O7" s="72" t="s">
        <v>7</v>
      </c>
      <c r="P7" s="74" t="s">
        <v>1</v>
      </c>
      <c r="Q7" s="74" t="s">
        <v>15</v>
      </c>
      <c r="R7" s="74"/>
      <c r="S7" s="74"/>
      <c r="T7" s="74"/>
      <c r="U7" s="75"/>
    </row>
    <row r="8" spans="1:21" ht="13">
      <c r="A8" s="69"/>
      <c r="B8" s="57"/>
      <c r="C8" s="57" t="s">
        <v>4</v>
      </c>
      <c r="D8" s="57" t="s">
        <v>5</v>
      </c>
      <c r="E8" s="57" t="s">
        <v>2</v>
      </c>
      <c r="F8" s="57"/>
      <c r="G8" s="76"/>
      <c r="H8" s="69" t="s">
        <v>6</v>
      </c>
      <c r="I8" s="70" t="s">
        <v>1</v>
      </c>
      <c r="J8" s="70" t="s">
        <v>4</v>
      </c>
      <c r="K8" s="57" t="s">
        <v>5</v>
      </c>
      <c r="L8" s="57" t="s">
        <v>2</v>
      </c>
      <c r="M8" s="57"/>
      <c r="N8" s="76"/>
      <c r="O8" s="69"/>
      <c r="P8" s="57"/>
      <c r="Q8" s="57" t="s">
        <v>4</v>
      </c>
      <c r="R8" s="57" t="s">
        <v>5</v>
      </c>
      <c r="S8" s="57" t="s">
        <v>2</v>
      </c>
      <c r="T8" s="57"/>
      <c r="U8" s="58"/>
    </row>
    <row r="9" spans="1:21" ht="13.5" thickBot="1">
      <c r="A9" s="114"/>
      <c r="B9" s="115"/>
      <c r="C9" s="115"/>
      <c r="D9" s="115"/>
      <c r="E9" s="29">
        <v>2022</v>
      </c>
      <c r="F9" s="29">
        <v>2023</v>
      </c>
      <c r="G9" s="30">
        <v>2024</v>
      </c>
      <c r="H9" s="114"/>
      <c r="I9" s="116"/>
      <c r="J9" s="116"/>
      <c r="K9" s="115"/>
      <c r="L9" s="29">
        <v>2022</v>
      </c>
      <c r="M9" s="29">
        <v>2023</v>
      </c>
      <c r="N9" s="30">
        <v>2024</v>
      </c>
      <c r="O9" s="114"/>
      <c r="P9" s="115"/>
      <c r="Q9" s="115"/>
      <c r="R9" s="115"/>
      <c r="S9" s="29">
        <v>2022</v>
      </c>
      <c r="T9" s="29">
        <v>2023</v>
      </c>
      <c r="U9" s="30">
        <v>2024</v>
      </c>
    </row>
    <row r="10" spans="1:21" ht="177" customHeight="1">
      <c r="A10" s="117" t="s">
        <v>78</v>
      </c>
      <c r="B10" s="60" t="s">
        <v>85</v>
      </c>
      <c r="C10" s="60" t="s">
        <v>86</v>
      </c>
      <c r="D10" s="120">
        <f>AVERAGE(K10:K13)</f>
        <v>0.32500000000000001</v>
      </c>
      <c r="E10" s="120">
        <f t="shared" ref="E10:G10" si="0">AVERAGE(L10:L13)</f>
        <v>0.22500000000000001</v>
      </c>
      <c r="F10" s="120">
        <f t="shared" si="0"/>
        <v>0.22500000000000001</v>
      </c>
      <c r="G10" s="120">
        <f t="shared" si="0"/>
        <v>0.22500000000000001</v>
      </c>
      <c r="H10" s="24" t="s">
        <v>75</v>
      </c>
      <c r="I10" s="33" t="s">
        <v>131</v>
      </c>
      <c r="J10" s="33" t="s">
        <v>132</v>
      </c>
      <c r="K10" s="19">
        <f>+R10/(U10+T10+S10+R10)</f>
        <v>0.4</v>
      </c>
      <c r="L10" s="19">
        <f>+S10/(U10+T10+S10+R10)</f>
        <v>0.2</v>
      </c>
      <c r="M10" s="19">
        <f>+T10/(U10+T10+S10+R10)</f>
        <v>0.2</v>
      </c>
      <c r="N10" s="19">
        <f>+U10/(U10+T10+S10+R10)</f>
        <v>0.2</v>
      </c>
      <c r="O10" s="25" t="s">
        <v>24</v>
      </c>
      <c r="P10" s="25" t="s">
        <v>77</v>
      </c>
      <c r="Q10" s="26" t="s">
        <v>76</v>
      </c>
      <c r="R10" s="20">
        <v>2</v>
      </c>
      <c r="S10" s="20">
        <v>1</v>
      </c>
      <c r="T10" s="20">
        <v>1</v>
      </c>
      <c r="U10" s="21">
        <v>1</v>
      </c>
    </row>
    <row r="11" spans="1:21" ht="75">
      <c r="A11" s="118"/>
      <c r="B11" s="53"/>
      <c r="C11" s="53"/>
      <c r="D11" s="66"/>
      <c r="E11" s="66"/>
      <c r="F11" s="66"/>
      <c r="G11" s="66"/>
      <c r="H11" s="121" t="s">
        <v>135</v>
      </c>
      <c r="I11" s="110" t="s">
        <v>133</v>
      </c>
      <c r="J11" s="110" t="s">
        <v>134</v>
      </c>
      <c r="K11" s="46">
        <f>+(R11+R12+R13)/(R11+S11+T11+U11+U12+T12+S12+R12+R13+S13+T13+U13)</f>
        <v>0.25</v>
      </c>
      <c r="L11" s="46">
        <f>+(S11+S12+S13)/(R11+S11+T11+U11+U12+T12+S12+R12+R13+S13+T13+U13)</f>
        <v>0.25</v>
      </c>
      <c r="M11" s="46">
        <f>+(T11+T12+T13)/(R11+S11+T11+U11+U12+T12+S12+R12+R13+S13+T13+U13)</f>
        <v>0.25</v>
      </c>
      <c r="N11" s="46">
        <f>+(U11+U12+U13)/(R11+S11+T11+U11+U12+T12+S12+R12+R13+S13+T13+U13)</f>
        <v>0.25</v>
      </c>
      <c r="O11" s="53" t="s">
        <v>79</v>
      </c>
      <c r="P11" s="6" t="s">
        <v>80</v>
      </c>
      <c r="Q11" s="6" t="s">
        <v>81</v>
      </c>
      <c r="R11" s="8">
        <v>3</v>
      </c>
      <c r="S11" s="8">
        <v>2</v>
      </c>
      <c r="T11" s="8">
        <v>2</v>
      </c>
      <c r="U11" s="9">
        <v>2</v>
      </c>
    </row>
    <row r="12" spans="1:21" ht="100" customHeight="1">
      <c r="A12" s="118"/>
      <c r="B12" s="53"/>
      <c r="C12" s="53"/>
      <c r="D12" s="66"/>
      <c r="E12" s="66"/>
      <c r="F12" s="66"/>
      <c r="G12" s="66"/>
      <c r="H12" s="121"/>
      <c r="I12" s="123"/>
      <c r="J12" s="123"/>
      <c r="K12" s="46"/>
      <c r="L12" s="46"/>
      <c r="M12" s="46"/>
      <c r="N12" s="46"/>
      <c r="O12" s="53"/>
      <c r="P12" s="6" t="s">
        <v>82</v>
      </c>
      <c r="Q12" s="6" t="s">
        <v>83</v>
      </c>
      <c r="R12" s="8">
        <v>1</v>
      </c>
      <c r="S12" s="8">
        <v>1</v>
      </c>
      <c r="T12" s="8">
        <v>1</v>
      </c>
      <c r="U12" s="9">
        <v>1</v>
      </c>
    </row>
    <row r="13" spans="1:21" ht="88" thickBot="1">
      <c r="A13" s="119"/>
      <c r="B13" s="55"/>
      <c r="C13" s="55"/>
      <c r="D13" s="97"/>
      <c r="E13" s="97"/>
      <c r="F13" s="97"/>
      <c r="G13" s="97"/>
      <c r="H13" s="122"/>
      <c r="I13" s="111"/>
      <c r="J13" s="111"/>
      <c r="K13" s="47"/>
      <c r="L13" s="47"/>
      <c r="M13" s="47"/>
      <c r="N13" s="47"/>
      <c r="O13" s="55"/>
      <c r="P13" s="38" t="s">
        <v>84</v>
      </c>
      <c r="Q13" s="38" t="s">
        <v>146</v>
      </c>
      <c r="R13" s="22">
        <v>0</v>
      </c>
      <c r="S13" s="22">
        <v>1</v>
      </c>
      <c r="T13" s="22">
        <v>1</v>
      </c>
      <c r="U13" s="23">
        <v>1</v>
      </c>
    </row>
  </sheetData>
  <mergeCells count="40">
    <mergeCell ref="O11:O13"/>
    <mergeCell ref="A10:A13"/>
    <mergeCell ref="B10:B13"/>
    <mergeCell ref="C10:C13"/>
    <mergeCell ref="D10:D13"/>
    <mergeCell ref="E10:E13"/>
    <mergeCell ref="F10:F13"/>
    <mergeCell ref="G10:G13"/>
    <mergeCell ref="H11:H13"/>
    <mergeCell ref="N11:N13"/>
    <mergeCell ref="M11:M13"/>
    <mergeCell ref="L11:L13"/>
    <mergeCell ref="K11:K13"/>
    <mergeCell ref="I11:I13"/>
    <mergeCell ref="J11:J13"/>
    <mergeCell ref="A7:A9"/>
    <mergeCell ref="B7:B9"/>
    <mergeCell ref="H7:H9"/>
    <mergeCell ref="I7:I9"/>
    <mergeCell ref="J7:N7"/>
    <mergeCell ref="J8:J9"/>
    <mergeCell ref="K8:K9"/>
    <mergeCell ref="L8:N8"/>
    <mergeCell ref="E8:G8"/>
    <mergeCell ref="C7:G7"/>
    <mergeCell ref="C8:C9"/>
    <mergeCell ref="D8:D9"/>
    <mergeCell ref="O7:O9"/>
    <mergeCell ref="P7:P9"/>
    <mergeCell ref="Q7:U7"/>
    <mergeCell ref="Q8:Q9"/>
    <mergeCell ref="R8:R9"/>
    <mergeCell ref="S8:U8"/>
    <mergeCell ref="A1:B4"/>
    <mergeCell ref="S2:U2"/>
    <mergeCell ref="S3:U3"/>
    <mergeCell ref="C3:R4"/>
    <mergeCell ref="C1:R2"/>
    <mergeCell ref="S1:U1"/>
    <mergeCell ref="S4:U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4"/>
  <sheetViews>
    <sheetView topLeftCell="A2" zoomScale="60" zoomScaleNormal="60" workbookViewId="0">
      <selection activeCell="N12" sqref="N12"/>
    </sheetView>
  </sheetViews>
  <sheetFormatPr baseColWidth="10" defaultColWidth="11" defaultRowHeight="12.5"/>
  <cols>
    <col min="1" max="7" width="11" style="1"/>
    <col min="8" max="10" width="11" style="32"/>
    <col min="11" max="16384" width="11" style="1"/>
  </cols>
  <sheetData>
    <row r="1" spans="1:21" ht="25.5" customHeight="1">
      <c r="A1" s="80"/>
      <c r="B1" s="81"/>
      <c r="C1" s="86" t="s">
        <v>10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90" t="s">
        <v>11</v>
      </c>
      <c r="T1" s="64"/>
      <c r="U1" s="65"/>
    </row>
    <row r="2" spans="1:21" ht="19.5" customHeight="1">
      <c r="A2" s="82"/>
      <c r="B2" s="83"/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91" t="s">
        <v>9</v>
      </c>
      <c r="T2" s="66"/>
      <c r="U2" s="67"/>
    </row>
    <row r="3" spans="1:21" ht="26.25" customHeight="1">
      <c r="A3" s="82"/>
      <c r="B3" s="83"/>
      <c r="C3" s="92" t="s"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1" t="s">
        <v>13</v>
      </c>
      <c r="T3" s="66"/>
      <c r="U3" s="67"/>
    </row>
    <row r="4" spans="1:21" ht="30.75" customHeight="1" thickBot="1">
      <c r="A4" s="84"/>
      <c r="B4" s="85"/>
      <c r="C4" s="94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 t="s">
        <v>12</v>
      </c>
      <c r="T4" s="97"/>
      <c r="U4" s="98"/>
    </row>
    <row r="5" spans="1:21">
      <c r="A5" s="40"/>
      <c r="B5" s="41"/>
      <c r="C5" s="41"/>
      <c r="D5" s="41"/>
      <c r="E5" s="41"/>
      <c r="F5" s="41"/>
      <c r="G5" s="41"/>
      <c r="H5" s="42"/>
      <c r="I5" s="42"/>
      <c r="J5" s="42"/>
      <c r="K5" s="41"/>
      <c r="L5" s="41"/>
      <c r="M5" s="41"/>
      <c r="N5" s="41"/>
      <c r="O5" s="41"/>
      <c r="P5" s="41"/>
      <c r="Q5" s="41"/>
      <c r="R5" s="41"/>
      <c r="S5" s="41"/>
      <c r="T5" s="41"/>
      <c r="U5" s="43"/>
    </row>
    <row r="6" spans="1:21" ht="13" thickBot="1">
      <c r="A6" s="40"/>
      <c r="B6" s="41"/>
      <c r="C6" s="41"/>
      <c r="D6" s="41"/>
      <c r="E6" s="41"/>
      <c r="F6" s="41"/>
      <c r="G6" s="41"/>
      <c r="H6" s="42"/>
      <c r="I6" s="42"/>
      <c r="J6" s="42"/>
      <c r="K6" s="41"/>
      <c r="L6" s="41"/>
      <c r="M6" s="41"/>
      <c r="N6" s="41"/>
      <c r="O6" s="41"/>
      <c r="P6" s="41"/>
      <c r="Q6" s="41"/>
      <c r="R6" s="41"/>
      <c r="S6" s="41"/>
      <c r="T6" s="41"/>
      <c r="U6" s="43"/>
    </row>
    <row r="7" spans="1:21" ht="14.5" customHeight="1">
      <c r="A7" s="72" t="s">
        <v>0</v>
      </c>
      <c r="B7" s="74" t="s">
        <v>1</v>
      </c>
      <c r="C7" s="74" t="s">
        <v>3</v>
      </c>
      <c r="D7" s="74"/>
      <c r="E7" s="74"/>
      <c r="F7" s="74"/>
      <c r="G7" s="77"/>
      <c r="H7" s="128" t="s">
        <v>6</v>
      </c>
      <c r="I7" s="78" t="s">
        <v>1</v>
      </c>
      <c r="J7" s="74" t="s">
        <v>14</v>
      </c>
      <c r="K7" s="74"/>
      <c r="L7" s="74"/>
      <c r="M7" s="74"/>
      <c r="N7" s="77"/>
      <c r="O7" s="72" t="s">
        <v>7</v>
      </c>
      <c r="P7" s="74" t="s">
        <v>1</v>
      </c>
      <c r="Q7" s="74" t="s">
        <v>15</v>
      </c>
      <c r="R7" s="74"/>
      <c r="S7" s="74"/>
      <c r="T7" s="74"/>
      <c r="U7" s="75"/>
    </row>
    <row r="8" spans="1:21" ht="13">
      <c r="A8" s="69"/>
      <c r="B8" s="57"/>
      <c r="C8" s="57" t="s">
        <v>4</v>
      </c>
      <c r="D8" s="57" t="s">
        <v>5</v>
      </c>
      <c r="E8" s="57" t="s">
        <v>2</v>
      </c>
      <c r="F8" s="57"/>
      <c r="G8" s="76"/>
      <c r="H8" s="129" t="s">
        <v>6</v>
      </c>
      <c r="I8" s="70" t="s">
        <v>1</v>
      </c>
      <c r="J8" s="70" t="s">
        <v>4</v>
      </c>
      <c r="K8" s="57" t="s">
        <v>5</v>
      </c>
      <c r="L8" s="57" t="s">
        <v>2</v>
      </c>
      <c r="M8" s="57"/>
      <c r="N8" s="76"/>
      <c r="O8" s="69"/>
      <c r="P8" s="57"/>
      <c r="Q8" s="57" t="s">
        <v>4</v>
      </c>
      <c r="R8" s="57" t="s">
        <v>5</v>
      </c>
      <c r="S8" s="57" t="s">
        <v>2</v>
      </c>
      <c r="T8" s="57"/>
      <c r="U8" s="58"/>
    </row>
    <row r="9" spans="1:21" ht="13.5" thickBot="1">
      <c r="A9" s="73"/>
      <c r="B9" s="71"/>
      <c r="C9" s="115"/>
      <c r="D9" s="115"/>
      <c r="E9" s="29">
        <v>2022</v>
      </c>
      <c r="F9" s="29">
        <v>2023</v>
      </c>
      <c r="G9" s="30">
        <v>2024</v>
      </c>
      <c r="H9" s="130"/>
      <c r="I9" s="116"/>
      <c r="J9" s="116"/>
      <c r="K9" s="115"/>
      <c r="L9" s="29">
        <v>2022</v>
      </c>
      <c r="M9" s="29">
        <v>2023</v>
      </c>
      <c r="N9" s="30">
        <v>2024</v>
      </c>
      <c r="O9" s="73"/>
      <c r="P9" s="71"/>
      <c r="Q9" s="71"/>
      <c r="R9" s="71"/>
      <c r="S9" s="12">
        <v>2022</v>
      </c>
      <c r="T9" s="12">
        <v>2023</v>
      </c>
      <c r="U9" s="14">
        <v>2024</v>
      </c>
    </row>
    <row r="10" spans="1:21" ht="75">
      <c r="A10" s="104" t="s">
        <v>87</v>
      </c>
      <c r="B10" s="107" t="s">
        <v>97</v>
      </c>
      <c r="C10" s="53" t="s">
        <v>98</v>
      </c>
      <c r="D10" s="131">
        <f>AVERAGE(K10:K14)</f>
        <v>0.28246753246753248</v>
      </c>
      <c r="E10" s="131">
        <f t="shared" ref="E10:G10" si="0">AVERAGE(L10:L14)</f>
        <v>0.23917748917748916</v>
      </c>
      <c r="F10" s="131">
        <f t="shared" si="0"/>
        <v>0.23917748917748916</v>
      </c>
      <c r="G10" s="131">
        <f t="shared" si="0"/>
        <v>0.23917748917748916</v>
      </c>
      <c r="H10" s="132" t="s">
        <v>136</v>
      </c>
      <c r="I10" s="54" t="s">
        <v>140</v>
      </c>
      <c r="J10" s="54" t="s">
        <v>141</v>
      </c>
      <c r="K10" s="46">
        <f>+((R11+R10)/(R11+S11+T11+U11+U10+T10+S10+R10))</f>
        <v>0.45454545454545453</v>
      </c>
      <c r="L10" s="46">
        <f>+(S10+S11)/(R11+S11+T11+U11+U10+T10+S10+R10)</f>
        <v>0.18181818181818182</v>
      </c>
      <c r="M10" s="46">
        <f>+(T10+T11)/(R11+S11+T11+U11+U10+T10+S10+R10)</f>
        <v>0.18181818181818182</v>
      </c>
      <c r="N10" s="46">
        <f>+(U10+U11)/(R11+S11+T11+U11+U10+T10+S10+R10)</f>
        <v>0.18181818181818182</v>
      </c>
      <c r="O10" s="124" t="s">
        <v>88</v>
      </c>
      <c r="P10" s="2" t="s">
        <v>89</v>
      </c>
      <c r="Q10" s="2" t="s">
        <v>90</v>
      </c>
      <c r="R10" s="3">
        <v>2</v>
      </c>
      <c r="S10" s="3">
        <v>1</v>
      </c>
      <c r="T10" s="3">
        <v>1</v>
      </c>
      <c r="U10" s="4">
        <v>1</v>
      </c>
    </row>
    <row r="11" spans="1:21" ht="150">
      <c r="A11" s="105"/>
      <c r="B11" s="108"/>
      <c r="C11" s="53"/>
      <c r="D11" s="66"/>
      <c r="E11" s="66"/>
      <c r="F11" s="66"/>
      <c r="G11" s="66"/>
      <c r="H11" s="132"/>
      <c r="I11" s="54"/>
      <c r="J11" s="54"/>
      <c r="K11" s="46"/>
      <c r="L11" s="46"/>
      <c r="M11" s="46"/>
      <c r="N11" s="46"/>
      <c r="O11" s="125"/>
      <c r="P11" s="6" t="s">
        <v>91</v>
      </c>
      <c r="Q11" s="6" t="s">
        <v>92</v>
      </c>
      <c r="R11" s="8">
        <v>3</v>
      </c>
      <c r="S11" s="8">
        <v>1</v>
      </c>
      <c r="T11" s="8">
        <v>1</v>
      </c>
      <c r="U11" s="9">
        <v>1</v>
      </c>
    </row>
    <row r="12" spans="1:21" ht="112.5">
      <c r="A12" s="105"/>
      <c r="B12" s="108"/>
      <c r="C12" s="53"/>
      <c r="D12" s="66"/>
      <c r="E12" s="66"/>
      <c r="F12" s="66"/>
      <c r="G12" s="66"/>
      <c r="H12" s="11" t="s">
        <v>137</v>
      </c>
      <c r="I12" s="11" t="s">
        <v>142</v>
      </c>
      <c r="J12" s="11" t="s">
        <v>139</v>
      </c>
      <c r="K12" s="31">
        <f>+R12/(U12+T12+S12+R12)</f>
        <v>0.25</v>
      </c>
      <c r="L12" s="31">
        <f>+S12/(U12+T12+S12+R12)</f>
        <v>0.25</v>
      </c>
      <c r="M12" s="31">
        <f>+T12/(U12+T12+S12+R12)</f>
        <v>0.25</v>
      </c>
      <c r="N12" s="31">
        <f>+U12/(U12+T12+S12+R12)</f>
        <v>0.25</v>
      </c>
      <c r="O12" s="28" t="s">
        <v>138</v>
      </c>
      <c r="P12" s="6" t="s">
        <v>93</v>
      </c>
      <c r="Q12" s="6" t="s">
        <v>94</v>
      </c>
      <c r="R12" s="8">
        <v>1</v>
      </c>
      <c r="S12" s="8">
        <v>1</v>
      </c>
      <c r="T12" s="8">
        <v>1</v>
      </c>
      <c r="U12" s="9">
        <v>1</v>
      </c>
    </row>
    <row r="13" spans="1:21" ht="101.5" customHeight="1">
      <c r="A13" s="105"/>
      <c r="B13" s="108"/>
      <c r="C13" s="53"/>
      <c r="D13" s="66"/>
      <c r="E13" s="66"/>
      <c r="F13" s="66"/>
      <c r="G13" s="66"/>
      <c r="H13" s="54" t="s">
        <v>99</v>
      </c>
      <c r="I13" s="54" t="s">
        <v>143</v>
      </c>
      <c r="J13" s="54" t="s">
        <v>144</v>
      </c>
      <c r="K13" s="46">
        <f>+((R14+R13)/(R14+S14+T14+U14+U13+T13+S13+R13))</f>
        <v>0.14285714285714285</v>
      </c>
      <c r="L13" s="46">
        <f>+(S13+S14)/(R14+S14+T14+U14+U13+T13+S13+R13)</f>
        <v>0.2857142857142857</v>
      </c>
      <c r="M13" s="46">
        <f>+(T13+T14)/(R14+S14+T14+U14+U13+T13+S13+R13)</f>
        <v>0.2857142857142857</v>
      </c>
      <c r="N13" s="46">
        <f>+(U13+U14)/(R14+S14+T14+U14+U13+T13+S13+R13)</f>
        <v>0.2857142857142857</v>
      </c>
      <c r="O13" s="126" t="s">
        <v>96</v>
      </c>
      <c r="P13" s="6" t="s">
        <v>95</v>
      </c>
      <c r="Q13" s="6" t="s">
        <v>100</v>
      </c>
      <c r="R13" s="8">
        <v>1</v>
      </c>
      <c r="S13" s="8">
        <v>1</v>
      </c>
      <c r="T13" s="8">
        <v>1</v>
      </c>
      <c r="U13" s="9">
        <v>1</v>
      </c>
    </row>
    <row r="14" spans="1:21" ht="100.5" thickBot="1">
      <c r="A14" s="106"/>
      <c r="B14" s="102"/>
      <c r="C14" s="55"/>
      <c r="D14" s="97"/>
      <c r="E14" s="97"/>
      <c r="F14" s="97"/>
      <c r="G14" s="97"/>
      <c r="H14" s="56"/>
      <c r="I14" s="56"/>
      <c r="J14" s="56"/>
      <c r="K14" s="47"/>
      <c r="L14" s="47"/>
      <c r="M14" s="47"/>
      <c r="N14" s="47"/>
      <c r="O14" s="127"/>
      <c r="P14" s="45" t="s">
        <v>145</v>
      </c>
      <c r="Q14" s="45" t="s">
        <v>101</v>
      </c>
      <c r="R14" s="27">
        <v>0</v>
      </c>
      <c r="S14" s="27">
        <v>1</v>
      </c>
      <c r="T14" s="27">
        <v>1</v>
      </c>
      <c r="U14" s="39">
        <v>1</v>
      </c>
    </row>
  </sheetData>
  <mergeCells count="48">
    <mergeCell ref="F10:F14"/>
    <mergeCell ref="G10:G14"/>
    <mergeCell ref="H13:H14"/>
    <mergeCell ref="K10:K11"/>
    <mergeCell ref="L10:L11"/>
    <mergeCell ref="L13:L14"/>
    <mergeCell ref="H10:H11"/>
    <mergeCell ref="K13:K14"/>
    <mergeCell ref="I10:I11"/>
    <mergeCell ref="J10:J11"/>
    <mergeCell ref="I13:I14"/>
    <mergeCell ref="J13:J14"/>
    <mergeCell ref="A10:A14"/>
    <mergeCell ref="B10:B14"/>
    <mergeCell ref="C10:C14"/>
    <mergeCell ref="D10:D14"/>
    <mergeCell ref="E10:E14"/>
    <mergeCell ref="A1:B4"/>
    <mergeCell ref="C1:R2"/>
    <mergeCell ref="S1:U1"/>
    <mergeCell ref="S2:U2"/>
    <mergeCell ref="C3:R4"/>
    <mergeCell ref="S3:U3"/>
    <mergeCell ref="S4:U4"/>
    <mergeCell ref="A7:A9"/>
    <mergeCell ref="B7:B9"/>
    <mergeCell ref="C7:G7"/>
    <mergeCell ref="H7:H9"/>
    <mergeCell ref="I7:I9"/>
    <mergeCell ref="C8:C9"/>
    <mergeCell ref="D8:D9"/>
    <mergeCell ref="E8:G8"/>
    <mergeCell ref="J7:N7"/>
    <mergeCell ref="J8:J9"/>
    <mergeCell ref="K8:K9"/>
    <mergeCell ref="R8:R9"/>
    <mergeCell ref="S8:U8"/>
    <mergeCell ref="O7:O9"/>
    <mergeCell ref="P7:P9"/>
    <mergeCell ref="Q7:U7"/>
    <mergeCell ref="O10:O11"/>
    <mergeCell ref="O13:O14"/>
    <mergeCell ref="M10:M11"/>
    <mergeCell ref="L8:N8"/>
    <mergeCell ref="Q8:Q9"/>
    <mergeCell ref="N10:N11"/>
    <mergeCell ref="M13:M14"/>
    <mergeCell ref="N13:N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 1. EXCELENCIA ACAD.</vt:lpstr>
      <vt:lpstr>EJE 2. COMPROMISO SOCIAL</vt:lpstr>
      <vt:lpstr>EJE 3. MODERNIZACIÓN ADMINISTRA</vt:lpstr>
      <vt:lpstr>EJE 4. MODERNIZACIÓN INFRAESTRU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</dc:creator>
  <cp:lastModifiedBy>ASUS VIVOBOOK</cp:lastModifiedBy>
  <dcterms:created xsi:type="dcterms:W3CDTF">2014-04-07T15:59:15Z</dcterms:created>
  <dcterms:modified xsi:type="dcterms:W3CDTF">2022-02-25T15:51:29Z</dcterms:modified>
</cp:coreProperties>
</file>